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<sst xmlns="http://schemas.openxmlformats.org/spreadsheetml/2006/main" count="385" uniqueCount="252">
  <si>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</si>
  <si>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</si>
  <si>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</si>
  <si>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</si>
  <si>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</si>
  <si>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</si>
  <si>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</si>
  <si>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</si>
  <si>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</si>
  <si>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</si>
  <si>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</si>
  <si>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</si>
  <si>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</si>
  <si>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</si>
  <si>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</si>
  <si>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</si>
  <si>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</si>
  <si>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</si>
  <si>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</si>
  <si>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</si>
  <si>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</si>
  <si>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</si>
  <si>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</si>
  <si>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</si>
  <si>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</si>
  <si>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</si>
  <si>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</si>
  <si>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</si>
  <si>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</si>
  <si>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</si>
  <si>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</si>
  <si>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</si>
  <si>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</si>
  <si>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</si>
  <si>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</si>
  <si>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</si>
  <si>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</si>
  <si>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</si>
  <si>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</si>
  <si>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</si>
  <si>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</si>
  <si>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</si>
  <si>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</si>
  <si>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</si>
  <si>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</si>
  <si>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</si>
  <si>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</si>
  <si>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</si>
  <si>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</si>
  <si>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</si>
  <si>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</si>
  <si>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</si>
  <si>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</si>
  <si>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</si>
  <si>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</si>
  <si>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</si>
  <si>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</si>
  <si>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</si>
  <si>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</si>
  <si>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</si>
  <si>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</si>
  <si>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</si>
  <si>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</si>
  <si>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</si>
  <si>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</si>
  <si>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</si>
  <si>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</si>
  <si>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</si>
  <si>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</si>
  <si>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</si>
  <si>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</si>
  <si>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</si>
  <si>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</si>
  <si>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</si>
  <si>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</si>
  <si>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</si>
  <si>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</si>
  <si>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</si>
  <si>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</si>
  <si>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</si>
  <si>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</si>
  <si>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</si>
  <si>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</si>
  <si>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</si>
  <si>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</si>
  <si>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</si>
  <si>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</si>
  <si>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</si>
  <si>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</si>
  <si>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</si>
  <si>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</si>
  <si>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</si>
  <si>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</si>
  <si>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</si>
  <si>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</si>
  <si>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</si>
  <si>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</si>
  <si>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</si>
  <si>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</si>
  <si>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</si>
  <si>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</si>
  <si>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</si>
  <si>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</si>
  <si>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</si>
  <si>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</si>
  <si>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</si>
  <si>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</si>
  <si>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</si>
  <si>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</si>
  <si>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</si>
  <si>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</si>
  <si>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</si>
  <si>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</si>
  <si>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</si>
  <si>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</si>
  <si>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</si>
  <si>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</si>
  <si>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</si>
  <si>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</si>
  <si>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</si>
  <si>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</si>
  <si>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</si>
  <si>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</si>
  <si>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</si>
  <si>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</si>
  <si>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</si>
  <si>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</si>
  <si>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</si>
  <si>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</si>
  <si>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</si>
  <si>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</si>
  <si>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</si>
  <si>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</si>
  <si>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</si>
  <si>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</si>
  <si>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</si>
  <si>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</si>
  <si>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</si>
  <si>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</si>
  <si>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</si>
  <si>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</si>
  <si>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</si>
  <si>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</si>
  <si>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</si>
  <si>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</si>
  <si>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</si>
  <si>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</si>
  <si>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</si>
  <si>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</si>
  <si>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</si>
  <si>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</si>
  <si>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</si>
  <si>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</si>
  <si>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</si>
  <si>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</si>
  <si>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</si>
  <si>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</si>
  <si>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</si>
  <si>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</si>
  <si>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</si>
  <si>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</si>
  <si>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</si>
  <si>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</si>
  <si>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</si>
  <si>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</si>
  <si>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</si>
  <si>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</si>
  <si>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</si>
  <si>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</si>
  <si>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</si>
  <si>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</si>
  <si>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</si>
  <si>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</si>
  <si>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</si>
  <si>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</si>
  <si>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</si>
  <si>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</si>
  <si>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</si>
  <si>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</si>
  <si>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</si>
  <si>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</si>
  <si>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</si>
  <si>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</si>
  <si>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</si>
  <si>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</si>
  <si>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</si>
  <si>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</si>
  <si>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</si>
  <si>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</si>
  <si>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</si>
  <si>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</si>
  <si>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</si>
  <si>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</si>
  <si>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</si>
  <si>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</si>
  <si>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</si>
  <si>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</si>
  <si>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</si>
  <si>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</si>
  <si>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</si>
  <si>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</si>
  <si>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</si>
  <si>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</si>
  <si>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</si>
  <si>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</si>
  <si>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</si>
  <si>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</si>
  <si>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</si>
  <si>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</si>
  <si>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</si>
  <si>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</si>
  <si>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</si>
  <si>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</si>
  <si>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</si>
  <si>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</si>
  <si>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</si>
  <si>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</si>
  <si>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</si>
  <si>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</si>
  <si>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</si>
  <si>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</si>
  <si>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</si>
  <si>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</si>
  <si>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</si>
  <si>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</si>
  <si>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</si>
  <si>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</si>
  <si>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</si>
  <si>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</si>
  <si>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</si>
  <si>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</si>
  <si>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</si>
  <si>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</si>
  <si>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</si>
  <si>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</si>
  <si>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</si>
  <si>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</si>
  <si>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</si>
  <si>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</si>
  <si>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</si>
  <si>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</si>
  <si>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</si>
  <si>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</si>
  <si>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</si>
  <si>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</si>
  <si>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</si>
  <si>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</si>
  <si>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</si>
  <si>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&amp; Quyết định số 148/QĐ-SXD ngày 12/10/2021 của Sở Xây dựng tỉnh Trà Vinh</t>
  </si>
  <si>
    <t>(Theo TCBC số 24/2021/PLX-TCBC ngày 11/10/2021 của TĐ Xăng dầu VN Petrolimex
và QĐ số 648/QĐ-BCT ngày 20/3/2019 của Bộ Công thương)</t>
  </si>
  <si>
    <t>Xăng RON 95-III</t>
  </si>
  <si>
    <t>Dầu Diezel 005S-II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</si>
</sst>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E152" sqref="E152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247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248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140128.94736842104</v>
      </c>
      <c r="H9" s="50">
        <f aca="true" t="shared" si="0" ref="H9:I18">H$13*$F9/$F$13</f>
        <v>129530.26315789473</v>
      </c>
      <c r="I9" s="51">
        <f t="shared" si="0"/>
        <v>123807.8947368421</v>
      </c>
      <c r="N9" s="52">
        <f>ROUND(IF($N$8=1,$G9,IF($N$8=2,$H9,IF($N$8=3,$I9,IF($N$8=4,$J9,IF($N$8=5,$K9,IF($N$8=6,$L9)))))),1)</f>
        <v>140128.9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165352.15789473683</v>
      </c>
      <c r="H10" s="50">
        <f t="shared" si="0"/>
        <v>152845.7105263158</v>
      </c>
      <c r="I10" s="51">
        <f t="shared" si="0"/>
        <v>146093.31578947368</v>
      </c>
      <c r="N10" s="52">
        <f aca="true" t="shared" si="1" ref="N10:N48">ROUND(IF($N$8=1,$G10,IF($N$8=2,$H10,IF($N$8=3,$I10,IF($N$8=4,$J10,IF($N$8=5,$K10,IF($N$8=6,$L10)))))),1)</f>
        <v>165352.2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180065.69736842104</v>
      </c>
      <c r="H11" s="50">
        <f t="shared" si="0"/>
        <v>166446.38815789472</v>
      </c>
      <c r="I11" s="51">
        <f t="shared" si="0"/>
        <v>159093.1447368421</v>
      </c>
      <c r="N11" s="52">
        <f t="shared" si="1"/>
        <v>180065.7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194779.23684210525</v>
      </c>
      <c r="H12" s="50">
        <f t="shared" si="0"/>
        <v>180047.06578947368</v>
      </c>
      <c r="I12" s="51">
        <f t="shared" si="0"/>
        <v>172092.9736842105</v>
      </c>
      <c r="N12" s="52">
        <f t="shared" si="1"/>
        <v>194779.2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212996</v>
      </c>
      <c r="H13" s="12">
        <v>196886</v>
      </c>
      <c r="I13" s="13">
        <v>188188</v>
      </c>
      <c r="J13" s="24"/>
      <c r="K13" s="24"/>
      <c r="L13" s="24"/>
      <c r="N13" s="52">
        <f t="shared" si="1"/>
        <v>212996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231212.76315789472</v>
      </c>
      <c r="H14" s="50">
        <f t="shared" si="0"/>
        <v>213724.9342105263</v>
      </c>
      <c r="I14" s="51">
        <f t="shared" si="0"/>
        <v>204283.02631578947</v>
      </c>
      <c r="N14" s="52">
        <f t="shared" si="1"/>
        <v>231212.8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251531.4605263158</v>
      </c>
      <c r="H15" s="50">
        <f t="shared" si="0"/>
        <v>232506.82236842104</v>
      </c>
      <c r="I15" s="51">
        <f t="shared" si="0"/>
        <v>222235.17105263154</v>
      </c>
      <c r="N15" s="52">
        <f t="shared" si="1"/>
        <v>251531.5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271850.15789473685</v>
      </c>
      <c r="H16" s="50">
        <f t="shared" si="0"/>
        <v>251288.71052631576</v>
      </c>
      <c r="I16" s="51">
        <f t="shared" si="0"/>
        <v>240187.31578947365</v>
      </c>
      <c r="N16" s="52">
        <f t="shared" si="1"/>
        <v>271850.2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322296.5789473684</v>
      </c>
      <c r="H17" s="50">
        <f t="shared" si="0"/>
        <v>297919.60526315786</v>
      </c>
      <c r="I17" s="51">
        <f t="shared" si="0"/>
        <v>284758.1578947368</v>
      </c>
      <c r="N17" s="52">
        <f t="shared" si="1"/>
        <v>322296.6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379749.44736842107</v>
      </c>
      <c r="H18" s="50">
        <f t="shared" si="0"/>
        <v>351027.0131578947</v>
      </c>
      <c r="I18" s="51">
        <f t="shared" si="0"/>
        <v>335519.3947368421</v>
      </c>
      <c r="N18" s="52">
        <f t="shared" si="1"/>
        <v>379749.4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149251.31578947368</v>
      </c>
      <c r="H19" s="50">
        <f aca="true" t="shared" si="2" ref="H19:I22">H$23*$F19/$F$23</f>
        <v>138435.52631578947</v>
      </c>
      <c r="I19" s="51">
        <f t="shared" si="2"/>
        <v>131753.94736842104</v>
      </c>
      <c r="N19" s="52">
        <f t="shared" si="1"/>
        <v>149251.3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176116.55263157893</v>
      </c>
      <c r="H20" s="50">
        <f t="shared" si="2"/>
        <v>163353.92105263157</v>
      </c>
      <c r="I20" s="51">
        <f t="shared" si="2"/>
        <v>155469.65789473683</v>
      </c>
      <c r="N20" s="52">
        <f t="shared" si="1"/>
        <v>176116.6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191787.94078947368</v>
      </c>
      <c r="H21" s="50">
        <f t="shared" si="2"/>
        <v>177889.65131578944</v>
      </c>
      <c r="I21" s="51">
        <f t="shared" si="2"/>
        <v>169303.82236842104</v>
      </c>
      <c r="N21" s="52">
        <f t="shared" si="1"/>
        <v>191787.9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207459.32894736843</v>
      </c>
      <c r="H22" s="50">
        <f t="shared" si="2"/>
        <v>192425.38157894733</v>
      </c>
      <c r="I22" s="51">
        <f t="shared" si="2"/>
        <v>183137.98684210525</v>
      </c>
      <c r="N22" s="52">
        <f t="shared" si="1"/>
        <v>207459.3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226862</v>
      </c>
      <c r="H23" s="12">
        <v>210422</v>
      </c>
      <c r="I23" s="12">
        <v>200266</v>
      </c>
      <c r="J23" s="24"/>
      <c r="K23" s="24"/>
      <c r="L23" s="24"/>
      <c r="N23" s="52">
        <f t="shared" si="1"/>
        <v>226862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246264.67105263157</v>
      </c>
      <c r="H24" s="50">
        <f t="shared" si="3"/>
        <v>228418.6184210526</v>
      </c>
      <c r="I24" s="51">
        <f t="shared" si="3"/>
        <v>217394.01315789472</v>
      </c>
      <c r="N24" s="52">
        <f t="shared" si="1"/>
        <v>246264.7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267906.1118421052</v>
      </c>
      <c r="H25" s="50">
        <f t="shared" si="3"/>
        <v>248491.7697368421</v>
      </c>
      <c r="I25" s="51">
        <f t="shared" si="3"/>
        <v>236498.33552631576</v>
      </c>
      <c r="N25" s="52">
        <f t="shared" si="1"/>
        <v>267906.1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289547.55263157893</v>
      </c>
      <c r="H26" s="50">
        <f t="shared" si="3"/>
        <v>268564.9210526316</v>
      </c>
      <c r="I26" s="51">
        <f t="shared" si="3"/>
        <v>255602.65789473683</v>
      </c>
      <c r="N26" s="52">
        <f t="shared" si="1"/>
        <v>289547.6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343278.02631578944</v>
      </c>
      <c r="H27" s="50">
        <f t="shared" si="3"/>
        <v>318401.7105263158</v>
      </c>
      <c r="I27" s="51">
        <f t="shared" si="3"/>
        <v>303034.0789473684</v>
      </c>
      <c r="N27" s="52">
        <f t="shared" si="1"/>
        <v>343278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404471.0657894737</v>
      </c>
      <c r="H28" s="50">
        <f t="shared" si="3"/>
        <v>375160.2763157895</v>
      </c>
      <c r="I28" s="51">
        <f t="shared" si="3"/>
        <v>357053.19736842107</v>
      </c>
      <c r="N28" s="52">
        <f t="shared" si="1"/>
        <v>404471.1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155326.31578947368</v>
      </c>
      <c r="H29" s="50">
        <f aca="true" t="shared" si="4" ref="H29:I32">H$33*$F29/$F$33</f>
        <v>144726.97368421053</v>
      </c>
      <c r="I29" s="51">
        <f t="shared" si="4"/>
        <v>136163.15789473685</v>
      </c>
      <c r="N29" s="52">
        <f t="shared" si="1"/>
        <v>155326.3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183285.05263157893</v>
      </c>
      <c r="H30" s="50">
        <f t="shared" si="4"/>
        <v>170777.8289473684</v>
      </c>
      <c r="I30" s="51">
        <f t="shared" si="4"/>
        <v>160672.52631578947</v>
      </c>
      <c r="N30" s="52">
        <f t="shared" si="1"/>
        <v>183285.1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199594.31578947368</v>
      </c>
      <c r="H31" s="50">
        <f t="shared" si="4"/>
        <v>185974.1611842105</v>
      </c>
      <c r="I31" s="51">
        <f t="shared" si="4"/>
        <v>174969.65789473685</v>
      </c>
      <c r="N31" s="52">
        <f t="shared" si="1"/>
        <v>199594.3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215903.57894736843</v>
      </c>
      <c r="H32" s="50">
        <f t="shared" si="4"/>
        <v>201170.4934210526</v>
      </c>
      <c r="I32" s="51">
        <f t="shared" si="4"/>
        <v>189266.78947368418</v>
      </c>
      <c r="N32" s="52">
        <f t="shared" si="1"/>
        <v>215903.6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236096</v>
      </c>
      <c r="H33" s="12">
        <v>219985</v>
      </c>
      <c r="I33" s="12">
        <v>206968</v>
      </c>
      <c r="J33" s="24"/>
      <c r="K33" s="24"/>
      <c r="L33" s="24"/>
      <c r="N33" s="52">
        <f t="shared" si="1"/>
        <v>236096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256288.42105263154</v>
      </c>
      <c r="H34" s="50">
        <f t="shared" si="5"/>
        <v>238799.50657894736</v>
      </c>
      <c r="I34" s="51">
        <f t="shared" si="5"/>
        <v>224669.21052631576</v>
      </c>
      <c r="N34" s="52">
        <f t="shared" si="1"/>
        <v>256288.4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278810.7368421053</v>
      </c>
      <c r="H35" s="50">
        <f t="shared" si="5"/>
        <v>259784.9177631579</v>
      </c>
      <c r="I35" s="51">
        <f t="shared" si="5"/>
        <v>244412.86842105264</v>
      </c>
      <c r="N35" s="52">
        <f t="shared" si="1"/>
        <v>278810.7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301333.05263157893</v>
      </c>
      <c r="H36" s="50">
        <f t="shared" si="5"/>
        <v>280770.32894736837</v>
      </c>
      <c r="I36" s="51">
        <f t="shared" si="5"/>
        <v>264156.52631578944</v>
      </c>
      <c r="N36" s="52">
        <f t="shared" si="1"/>
        <v>301333.1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357250.52631578944</v>
      </c>
      <c r="H37" s="50">
        <f t="shared" si="5"/>
        <v>332872.03947368416</v>
      </c>
      <c r="I37" s="51">
        <f t="shared" si="5"/>
        <v>313175.2631578947</v>
      </c>
      <c r="N37" s="52">
        <f t="shared" si="1"/>
        <v>357250.5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420934.3157894737</v>
      </c>
      <c r="H38" s="50">
        <f t="shared" si="5"/>
        <v>392210.0986842105</v>
      </c>
      <c r="I38" s="51">
        <f t="shared" si="5"/>
        <v>369002.15789473685</v>
      </c>
      <c r="N38" s="52">
        <f t="shared" si="1"/>
        <v>420934.3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161776.31578947368</v>
      </c>
      <c r="H39" s="50">
        <f aca="true" t="shared" si="6" ref="H39:I42">H$43*$F39/$F$43</f>
        <v>151904.6052631579</v>
      </c>
      <c r="I39" s="51">
        <f t="shared" si="6"/>
        <v>145367.76315789475</v>
      </c>
      <c r="N39" s="52">
        <f t="shared" si="1"/>
        <v>161776.3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190896.05263157893</v>
      </c>
      <c r="H40" s="50">
        <f t="shared" si="6"/>
        <v>179247.4342105263</v>
      </c>
      <c r="I40" s="51">
        <f t="shared" si="6"/>
        <v>171533.9605263158</v>
      </c>
      <c r="N40" s="52">
        <f t="shared" si="1"/>
        <v>190896.1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207882.56578947368</v>
      </c>
      <c r="H41" s="50">
        <f t="shared" si="6"/>
        <v>195197.41776315786</v>
      </c>
      <c r="I41" s="51">
        <f t="shared" si="6"/>
        <v>186797.57565789475</v>
      </c>
      <c r="N41" s="52">
        <f t="shared" si="1"/>
        <v>207882.6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224869.07894736843</v>
      </c>
      <c r="H42" s="50">
        <f t="shared" si="6"/>
        <v>211147.40131578947</v>
      </c>
      <c r="I42" s="51">
        <f t="shared" si="6"/>
        <v>202061.19078947365</v>
      </c>
      <c r="N42" s="52">
        <f t="shared" si="1"/>
        <v>224869.1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245900</v>
      </c>
      <c r="H43" s="12">
        <v>230895</v>
      </c>
      <c r="I43" s="12">
        <v>220959</v>
      </c>
      <c r="J43" s="24"/>
      <c r="K43" s="24"/>
      <c r="L43" s="24"/>
      <c r="N43" s="52">
        <f t="shared" si="1"/>
        <v>245900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266930.9210526316</v>
      </c>
      <c r="H44" s="50">
        <f t="shared" si="7"/>
        <v>250642.59868421053</v>
      </c>
      <c r="I44" s="51">
        <f t="shared" si="7"/>
        <v>239856.8092105263</v>
      </c>
      <c r="N44" s="52">
        <f t="shared" si="1"/>
        <v>266930.9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290388.4868421053</v>
      </c>
      <c r="H45" s="50">
        <f t="shared" si="7"/>
        <v>272668.76644736837</v>
      </c>
      <c r="I45" s="51">
        <f t="shared" si="7"/>
        <v>260935.13486842104</v>
      </c>
      <c r="N45" s="52">
        <f t="shared" si="1"/>
        <v>290388.5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313846.05263157893</v>
      </c>
      <c r="H46" s="50">
        <f t="shared" si="7"/>
        <v>294694.9342105263</v>
      </c>
      <c r="I46" s="51">
        <f t="shared" si="7"/>
        <v>282013.4605263158</v>
      </c>
      <c r="N46" s="52">
        <f t="shared" si="1"/>
        <v>313846.1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372085.5263157895</v>
      </c>
      <c r="H47" s="50">
        <f t="shared" si="7"/>
        <v>349380.59210526315</v>
      </c>
      <c r="I47" s="51">
        <f t="shared" si="7"/>
        <v>334345.85526315786</v>
      </c>
      <c r="N47" s="52">
        <f t="shared" si="1"/>
        <v>372085.5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438413.81578947365</v>
      </c>
      <c r="H48" s="50">
        <f t="shared" si="7"/>
        <v>411661.48026315786</v>
      </c>
      <c r="I48" s="51">
        <f t="shared" si="7"/>
        <v>393946.6381578947</v>
      </c>
      <c r="N48" s="52">
        <f t="shared" si="1"/>
        <v>438413.8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208389.83050847458</v>
      </c>
      <c r="H49" s="50">
        <f>H$50*$F49/$F$50</f>
        <v>195673.72881355934</v>
      </c>
      <c r="I49" s="51">
        <f>I$50*$F49/$F$50</f>
        <v>187253.38983050847</v>
      </c>
      <c r="N49" s="52">
        <f aca="true" t="shared" si="8" ref="N49:N95">ROUND(IF($N$8=1,$G49,IF($N$8=2,$H49,IF($N$8=3,$I49,IF($N$8=4,$J49,IF($N$8=5,$K49,IF($N$8=6,$L49)))))),1)</f>
        <v>208389.8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245900</v>
      </c>
      <c r="H50" s="12">
        <v>230895</v>
      </c>
      <c r="I50" s="12">
        <v>220959</v>
      </c>
      <c r="N50" s="52">
        <f t="shared" si="8"/>
        <v>245900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291745.76271186443</v>
      </c>
      <c r="H51" s="50">
        <f t="shared" si="9"/>
        <v>273943.22033898305</v>
      </c>
      <c r="I51" s="51">
        <f t="shared" si="9"/>
        <v>262154.74576271186</v>
      </c>
      <c r="N51" s="52">
        <f t="shared" si="8"/>
        <v>291745.8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343843.22033898305</v>
      </c>
      <c r="H52" s="50">
        <f t="shared" si="9"/>
        <v>322861.6525423729</v>
      </c>
      <c r="I52" s="51">
        <f t="shared" si="9"/>
        <v>308968.093220339</v>
      </c>
      <c r="N52" s="52">
        <f t="shared" si="8"/>
        <v>343843.2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546153.8461538461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546153.8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568000</v>
      </c>
      <c r="H94" s="12">
        <v>527000</v>
      </c>
      <c r="I94" s="13">
        <v>502000</v>
      </c>
      <c r="J94" s="22"/>
      <c r="K94" s="22"/>
      <c r="L94" s="22"/>
      <c r="N94" s="52">
        <f t="shared" si="8"/>
        <v>568000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589846.1538461539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589846.2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393920.97560975613</v>
      </c>
      <c r="H104" s="69">
        <f>H$105*$F104/$F$105</f>
        <v>365735.6097560976</v>
      </c>
      <c r="I104" s="68">
        <f>I$105*$F104/$F$105</f>
        <v>348077.0731707317</v>
      </c>
      <c r="N104" s="52">
        <f t="shared" si="20"/>
        <v>393921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403769</v>
      </c>
      <c r="H105" s="12">
        <v>374879</v>
      </c>
      <c r="I105" s="13">
        <v>356779</v>
      </c>
      <c r="J105" s="22"/>
      <c r="K105" s="22"/>
      <c r="L105" s="22"/>
      <c r="N105" s="52">
        <f t="shared" si="20"/>
        <v>403769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413617.0243902439</v>
      </c>
      <c r="H106" s="69">
        <f>H$105*$F106/$F$105</f>
        <v>384022.3902439025</v>
      </c>
      <c r="I106" s="68">
        <f>I$105*$F106/$F$105</f>
        <v>365480.92682926834</v>
      </c>
      <c r="N106" s="52">
        <f t="shared" si="20"/>
        <v>413617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393920.97560975613</v>
      </c>
      <c r="H107" s="69">
        <f>H$108*$F107/$F$108</f>
        <v>365735.6097560976</v>
      </c>
      <c r="I107" s="68">
        <f>I$108*$F107/$F$108</f>
        <v>348077.0731707317</v>
      </c>
      <c r="N107" s="52">
        <f t="shared" si="20"/>
        <v>393921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403769</v>
      </c>
      <c r="H108" s="12">
        <v>374879</v>
      </c>
      <c r="I108" s="13">
        <v>356779</v>
      </c>
      <c r="J108" s="22"/>
      <c r="K108" s="22"/>
      <c r="L108" s="22"/>
      <c r="N108" s="52">
        <f t="shared" si="20"/>
        <v>403769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413617.0243902439</v>
      </c>
      <c r="H109" s="69">
        <f>H$108*$F109/$F$108</f>
        <v>384022.3902439025</v>
      </c>
      <c r="I109" s="68">
        <f>I$108*$F109/$F$108</f>
        <v>365480.92682926834</v>
      </c>
      <c r="N109" s="52">
        <f t="shared" si="20"/>
        <v>413617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282300.9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319000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366991.2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414982.3</v>
      </c>
    </row>
    <row r="114" spans="1:14" ht="22.5" customHeight="1">
      <c r="A114" s="22" t="s">
        <v>122</v>
      </c>
      <c r="B114" s="102">
        <v>4</v>
      </c>
      <c r="C114" s="107" t="s">
        <v>244</v>
      </c>
      <c r="D114" s="107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282300.9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319000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366991.2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414982.3</v>
      </c>
    </row>
    <row r="118" spans="1:14" ht="22.5" customHeight="1">
      <c r="A118" s="22" t="s">
        <v>115</v>
      </c>
      <c r="B118" s="102">
        <v>5</v>
      </c>
      <c r="C118" s="107" t="s">
        <v>245</v>
      </c>
      <c r="D118" s="107"/>
      <c r="E118" s="91" t="s">
        <v>32</v>
      </c>
      <c r="F118" s="92">
        <v>1</v>
      </c>
      <c r="G118" s="90">
        <f>G$119*$F118/$F$119</f>
        <v>330933.98058252427</v>
      </c>
      <c r="H118" s="90">
        <f>H$119*$F118/$F$119</f>
        <v>307254.36893203884</v>
      </c>
      <c r="I118" s="89">
        <f>I$119*$F118/$F$119</f>
        <v>292419.41747572814</v>
      </c>
      <c r="N118" s="52">
        <f t="shared" si="20"/>
        <v>330934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340862</v>
      </c>
      <c r="H119" s="12">
        <v>316472</v>
      </c>
      <c r="I119" s="13">
        <v>301192</v>
      </c>
      <c r="J119" s="22"/>
      <c r="K119" s="22"/>
      <c r="L119" s="22"/>
      <c r="N119" s="52">
        <f t="shared" si="20"/>
        <v>340862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350790.01941747573</v>
      </c>
      <c r="H120" s="90">
        <f>H$119*$F120/$F$119</f>
        <v>325689.63106796116</v>
      </c>
      <c r="I120" s="89">
        <f>I$119*$F120/$F$119</f>
        <v>309964.58252427186</v>
      </c>
      <c r="N120" s="52">
        <f t="shared" si="20"/>
        <v>350790</v>
      </c>
    </row>
    <row r="121" spans="1:14" ht="22.5" customHeight="1">
      <c r="A121" s="22" t="s">
        <v>238</v>
      </c>
      <c r="B121" s="102">
        <v>6</v>
      </c>
      <c r="C121" s="107" t="s">
        <v>246</v>
      </c>
      <c r="D121" s="107"/>
      <c r="E121" s="70" t="s">
        <v>32</v>
      </c>
      <c r="F121" s="71">
        <v>1</v>
      </c>
      <c r="G121" s="69">
        <f>G$122*$F121/$F$122</f>
        <v>373106.862745098</v>
      </c>
      <c r="H121" s="69">
        <f>H$122*$F121/$F$122</f>
        <v>346410.7843137255</v>
      </c>
      <c r="I121" s="68">
        <f>I$122*$F121/$F$122</f>
        <v>329685.29411764705</v>
      </c>
      <c r="N121" s="52">
        <f t="shared" si="20"/>
        <v>373106.9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380569</v>
      </c>
      <c r="H122" s="12">
        <v>353339</v>
      </c>
      <c r="I122" s="13">
        <v>336279</v>
      </c>
      <c r="J122" s="22"/>
      <c r="K122" s="22"/>
      <c r="L122" s="22"/>
      <c r="N122" s="52">
        <f t="shared" si="20"/>
        <v>380569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388031.137254902</v>
      </c>
      <c r="H123" s="69">
        <f>H$122*$F123/$F$122</f>
        <v>360267.2156862745</v>
      </c>
      <c r="I123" s="68">
        <f>I$122*$F123/$F$122</f>
        <v>342872.70588235295</v>
      </c>
      <c r="N123" s="52">
        <f t="shared" si="20"/>
        <v>388031.1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249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20791</v>
      </c>
      <c r="G141" s="55">
        <v>1.02</v>
      </c>
      <c r="H141" s="57">
        <f>F141*G141</f>
        <v>21206.82</v>
      </c>
      <c r="K141" s="73"/>
      <c r="L141" s="73"/>
      <c r="N141" s="76">
        <f>ROUND(F141,1)</f>
        <v>20791</v>
      </c>
      <c r="O141" s="75"/>
    </row>
    <row r="142" spans="1:15" ht="20.25" customHeight="1">
      <c r="A142" s="25" t="s">
        <v>131</v>
      </c>
      <c r="C142" s="63">
        <v>2</v>
      </c>
      <c r="D142" s="26" t="s">
        <v>251</v>
      </c>
      <c r="E142" s="26" t="s">
        <v>53</v>
      </c>
      <c r="F142" s="36">
        <v>15945</v>
      </c>
      <c r="G142" s="55">
        <v>1.03</v>
      </c>
      <c r="H142" s="57">
        <f>F142*G142</f>
        <v>16423.350000000002</v>
      </c>
      <c r="K142" s="73"/>
      <c r="L142" s="73"/>
      <c r="N142" s="76">
        <f>ROUND(F142,1)</f>
        <v>15945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249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250</v>
      </c>
      <c r="E151" s="26" t="s">
        <v>53</v>
      </c>
      <c r="F151" s="36">
        <v>20791</v>
      </c>
      <c r="G151" s="55">
        <v>1.02</v>
      </c>
      <c r="H151" s="57">
        <f>F151*G151</f>
        <v>21206.82</v>
      </c>
      <c r="K151" s="73"/>
      <c r="L151" s="73"/>
      <c r="N151" s="76">
        <f>ROUND(F151,1)</f>
        <v>20791</v>
      </c>
      <c r="O151" s="75"/>
    </row>
    <row r="152" spans="1:15" ht="20.25" customHeight="1">
      <c r="A152" s="25" t="s">
        <v>205</v>
      </c>
      <c r="C152" s="63">
        <v>2</v>
      </c>
      <c r="D152" s="26" t="s">
        <v>251</v>
      </c>
      <c r="E152" s="26" t="s">
        <v>53</v>
      </c>
      <c r="F152" s="36">
        <v>15945</v>
      </c>
      <c r="G152" s="55">
        <v>1.03</v>
      </c>
      <c r="H152" s="57">
        <f>F152*G152</f>
        <v>16423.350000000002</v>
      </c>
      <c r="K152" s="73"/>
      <c r="L152" s="73"/>
      <c r="N152" s="76">
        <f>ROUND(F152,1)</f>
        <v>15945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2021-11-01T04:49:52Z</dcterms:modified>
  <cp:category/>
  <cp:version/>
  <cp:contentType/>
  <cp:contentStatus/>
</cp:coreProperties>
</file>